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kulakov\Documents\"/>
    </mc:Choice>
  </mc:AlternateContent>
  <bookViews>
    <workbookView xWindow="0" yWindow="0" windowWidth="23040" windowHeight="9384"/>
  </bookViews>
  <sheets>
    <sheet name="ab_experimen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K9" i="1"/>
  <c r="I9" i="1"/>
  <c r="H9" i="1"/>
  <c r="G9" i="1"/>
  <c r="F9" i="1"/>
  <c r="L8" i="1"/>
  <c r="K8" i="1"/>
  <c r="I8" i="1"/>
  <c r="H8" i="1"/>
  <c r="G8" i="1"/>
  <c r="F8" i="1"/>
  <c r="L7" i="1"/>
  <c r="K7" i="1"/>
  <c r="F7" i="1"/>
  <c r="M9" i="1" s="1"/>
  <c r="O9" i="1" l="1"/>
  <c r="M8" i="1"/>
  <c r="N8" i="1" s="1"/>
  <c r="J9" i="1"/>
  <c r="M7" i="1"/>
  <c r="N7" i="1" s="1"/>
  <c r="J8" i="1"/>
  <c r="O7" i="1"/>
  <c r="N9" i="1" l="1"/>
  <c r="P9" i="1" s="1"/>
  <c r="Q9" i="1" s="1"/>
  <c r="R9" i="1" s="1"/>
  <c r="O8" i="1"/>
  <c r="P8" i="1" s="1"/>
  <c r="Q8" i="1" s="1"/>
  <c r="R8" i="1" s="1"/>
</calcChain>
</file>

<file path=xl/sharedStrings.xml><?xml version="1.0" encoding="utf-8"?>
<sst xmlns="http://schemas.openxmlformats.org/spreadsheetml/2006/main" count="24" uniqueCount="24">
  <si>
    <t>Целевое p-value</t>
  </si>
  <si>
    <t>Сегмент</t>
  </si>
  <si>
    <t>Размер сегмента</t>
  </si>
  <si>
    <t>Расходы в сегменте</t>
  </si>
  <si>
    <t>Конверсии</t>
  </si>
  <si>
    <t>Клики</t>
  </si>
  <si>
    <t>Расходы относительно А</t>
  </si>
  <si>
    <t>Конверсии относительно А</t>
  </si>
  <si>
    <t>Клики относительно А</t>
  </si>
  <si>
    <t>Прибыль</t>
  </si>
  <si>
    <t>Относительная прибыль</t>
  </si>
  <si>
    <t>Относительная погрешность прибыли</t>
  </si>
  <si>
    <t>A</t>
  </si>
  <si>
    <t>B</t>
  </si>
  <si>
    <t>C</t>
  </si>
  <si>
    <t>Относительный CPA</t>
  </si>
  <si>
    <t>Используем?</t>
  </si>
  <si>
    <t>CPA сегмента</t>
  </si>
  <si>
    <t>Относительная погрешность расходов</t>
  </si>
  <si>
    <t>Относительная погрешность конверсий</t>
  </si>
  <si>
    <t>Вероятность того, что B лучше A (pValue)</t>
  </si>
  <si>
    <t>Пример расчета метрик А/Б экспериментов</t>
  </si>
  <si>
    <t>Максимально допустимый коэффициент жесткости дополнительных вложений</t>
  </si>
  <si>
    <t>Отклонение в сигмах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</si>
</sst>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0.0000%"/>
  </numFmts>
  <fonts count="11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color rgb="FF000000"/>
      <name val="Arial"/>
      <family val="2"/>
    </font>
    <font>
      <u/>
      <sz val="12"/>
      <color theme="10"/>
      <name val="Calibri"/>
      <family val="2"/>
      <charset val="204"/>
      <scheme val="minor"/>
    </font>
    <font>
      <b/>
      <sz val="13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theme="4" tint="-0.49998474074526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43" fontId="0" fillId="0" borderId="0" xfId="1" applyFont="1"/>
    <xf numFmtId="0" fontId="3" fillId="0" borderId="0" xfId="3"/>
    <xf numFmtId="0" fontId="4" fillId="0" borderId="0" xfId="0" applyFont="1"/>
    <xf numFmtId="0" fontId="5" fillId="0" borderId="0" xfId="0" applyFont="1"/>
    <xf numFmtId="0" fontId="6" fillId="0" borderId="0" xfId="0" applyFont="1"/>
    <xf numFmtId="4" fontId="6" fillId="0" borderId="0" xfId="0" applyNumberFormat="1" applyFont="1"/>
    <xf numFmtId="4" fontId="0" fillId="0" borderId="0" xfId="0" applyNumberFormat="1"/>
    <xf numFmtId="0" fontId="7" fillId="0" borderId="0" xfId="0" applyFont="1"/>
    <xf numFmtId="164" fontId="7" fillId="0" borderId="0" xfId="1" applyNumberFormat="1" applyFont="1"/>
    <xf numFmtId="9" fontId="7" fillId="0" borderId="0" xfId="2" applyFont="1"/>
    <xf numFmtId="10" fontId="7" fillId="0" borderId="0" xfId="0" applyNumberFormat="1" applyFont="1"/>
    <xf numFmtId="165" fontId="7" fillId="0" borderId="0" xfId="2" applyNumberFormat="1" applyFont="1"/>
    <xf numFmtId="2" fontId="7" fillId="0" borderId="0" xfId="1" applyNumberFormat="1" applyFont="1"/>
    <xf numFmtId="0" fontId="7" fillId="0" borderId="0" xfId="2" applyNumberFormat="1" applyFont="1"/>
    <xf numFmtId="10" fontId="7" fillId="0" borderId="0" xfId="2" applyNumberFormat="1" applyFont="1"/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9" fontId="7" fillId="0" borderId="0" xfId="0" applyNumberFormat="1" applyFont="1" applyAlignment="1">
      <alignment horizontal="center"/>
    </xf>
    <xf numFmtId="9" fontId="7" fillId="0" borderId="0" xfId="2" applyFont="1" applyAlignment="1">
      <alignment horizontal="center"/>
    </xf>
    <xf numFmtId="0" fontId="9" fillId="0" borderId="0" xfId="0" applyFont="1"/>
    <xf numFmtId="9" fontId="10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2" fillId="0" borderId="0" xfId="0" applyFont="1"/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-* #,##0\ _₽_-;\-* #,##0\ _₽_-;_-* &quot;-&quot;??\ _₽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_-* #,##0\ _₽_-;\-* #,##0\ _₽_-;_-* &quot;-&quot;??\ _₽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_-* #,##0\ _₽_-;\-* #,##0\ _₽_-;_-* &quot;-&quot;??\ _₽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_-* #,##0\ _₽_-;\-* #,##0\ _₽_-;_-* &quot;-&quot;??\ _₽_-;_-@_-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6:R9" totalsRowShown="0" headerRowDxfId="16">
  <tableColumns count="18">
    <tableColumn id="1" name="Сегмент" dataDxfId="15"/>
    <tableColumn id="2" name="Размер сегмента" dataDxfId="14"/>
    <tableColumn id="3" name="Расходы в сегменте" dataDxfId="13" dataCellStyle="Comma"/>
    <tableColumn id="4" name="Конверсии" dataDxfId="12" dataCellStyle="Comma"/>
    <tableColumn id="5" name="Клики" dataDxfId="11" dataCellStyle="Comma"/>
    <tableColumn id="6" name="CPA сегмента" dataDxfId="10" dataCellStyle="Comma">
      <calculatedColumnFormula>C7/D7</calculatedColumnFormula>
    </tableColumn>
    <tableColumn id="7" name="Расходы относительно А" dataDxfId="9" dataCellStyle="Percent">
      <calculatedColumnFormula>C7*$B$7/($C$7*$B7)</calculatedColumnFormula>
    </tableColumn>
    <tableColumn id="8" name="Конверсии относительно А" dataDxfId="8" dataCellStyle="Percent">
      <calculatedColumnFormula>D7*$B$7/($D$7*$B7)</calculatedColumnFormula>
    </tableColumn>
    <tableColumn id="9" name="Клики относительно А" dataDxfId="7">
      <calculatedColumnFormula>E7*$B$7/($E$7*$B7)</calculatedColumnFormula>
    </tableColumn>
    <tableColumn id="10" name="Относительный CPA" dataDxfId="6" dataCellStyle="Percent">
      <calculatedColumnFormula>F7/($F$7)</calculatedColumnFormula>
    </tableColumn>
    <tableColumn id="11" name="Относительная погрешность расходов" dataDxfId="5" dataCellStyle="Percent">
      <calculatedColumnFormula>1.5*SQRT(1/E7)</calculatedColumnFormula>
    </tableColumn>
    <tableColumn id="12" name="Относительная погрешность конверсий" dataDxfId="4" dataCellStyle="Percent">
      <calculatedColumnFormula>SQRT(1/D7)</calculatedColumnFormula>
    </tableColumn>
    <tableColumn id="13" name="Прибыль" dataDxfId="3" dataCellStyle="Comma">
      <calculatedColumnFormula>-C7+$D$4*($F$7)*D7</calculatedColumnFormula>
    </tableColumn>
    <tableColumn id="14" name="Относительная прибыль" dataDxfId="2" dataCellStyle="Percent">
      <calculatedColumnFormula>M7/$M$7*$B$7/B7</calculatedColumnFormula>
    </tableColumn>
    <tableColumn id="15" name="Относительная погрешность прибыли" dataDxfId="1" dataCellStyle="Percent">
      <calculatedColumnFormula>SQRT((C7*K7)^2 +$D$4^2*$F$7^2*(D7*L7)^2)/M7</calculatedColumnFormula>
    </tableColumn>
    <tableColumn id="16" name="Отклонение в сигмах">
      <calculatedColumnFormula>(N7-$N$7)/SQRT(O7^2*N7^2/$N$7^2+$O$7^2)</calculatedColumnFormula>
    </tableColumn>
    <tableColumn id="17" name="Вероятность того, что B лучше A (pValue)">
      <calculatedColumnFormula>0.5*(1+ERF(P7/SQRT(2)))</calculatedColumnFormula>
    </tableColumn>
    <tableColumn id="18" name="Используем?" dataDxfId="0">
      <calculatedColumnFormula>IF(Q7&lt;D$3, IF(100% - Q7 &lt; D$3,"UNDEF", "NO!"), "YES!")</calculatedColumnFormula>
    </tableColumn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J1" zoomScaleNormal="100" workbookViewId="0">
      <selection activeCell="P7" sqref="P7"/>
    </sheetView>
  </sheetViews>
  <sheetFormatPr defaultColWidth="11.69921875" defaultRowHeight="15.6" x14ac:dyDescent="0.3"/>
  <cols>
    <col min="2" max="2" width="9.796875" customWidth="1"/>
    <col min="3" max="3" width="15.59765625" customWidth="1"/>
    <col min="4" max="4" width="12.5" customWidth="1"/>
    <col min="6" max="6" width="13" customWidth="1"/>
    <col min="7" max="7" width="15.09765625" customWidth="1"/>
    <col min="8" max="8" width="14.09765625" customWidth="1"/>
    <col min="9" max="9" width="15.69921875" customWidth="1"/>
    <col min="10" max="10" width="15" customWidth="1"/>
    <col min="11" max="12" width="21.3984375" customWidth="1"/>
    <col min="13" max="13" width="12.69921875" customWidth="1"/>
    <col min="14" max="14" width="15.3984375" customWidth="1"/>
    <col min="15" max="15" width="20.796875" customWidth="1"/>
    <col min="16" max="16" width="14.19921875" customWidth="1"/>
    <col min="17" max="17" width="16" customWidth="1"/>
    <col min="18" max="18" width="13.69921875" customWidth="1"/>
  </cols>
  <sheetData>
    <row r="1" spans="1:18" ht="17.399999999999999" x14ac:dyDescent="0.3">
      <c r="A1" s="22" t="s">
        <v>21</v>
      </c>
    </row>
    <row r="3" spans="1:18" s="1" customFormat="1" ht="34.049999999999997" customHeight="1" x14ac:dyDescent="0.3">
      <c r="A3" s="26" t="s">
        <v>0</v>
      </c>
      <c r="B3" s="26"/>
      <c r="C3" s="26"/>
      <c r="D3" s="23">
        <v>0.8</v>
      </c>
    </row>
    <row r="4" spans="1:18" s="1" customFormat="1" ht="29.4" customHeight="1" x14ac:dyDescent="0.3">
      <c r="A4" s="27" t="s">
        <v>22</v>
      </c>
      <c r="B4" s="27"/>
      <c r="C4" s="27"/>
      <c r="D4" s="24">
        <v>2</v>
      </c>
    </row>
    <row r="6" spans="1:18" s="1" customFormat="1" ht="39.6" x14ac:dyDescent="0.3">
      <c r="A6" s="17" t="s">
        <v>1</v>
      </c>
      <c r="B6" s="17" t="s">
        <v>2</v>
      </c>
      <c r="C6" s="17" t="s">
        <v>3</v>
      </c>
      <c r="D6" s="17" t="s">
        <v>4</v>
      </c>
      <c r="E6" s="17" t="s">
        <v>5</v>
      </c>
      <c r="F6" s="17" t="s">
        <v>17</v>
      </c>
      <c r="G6" s="18" t="s">
        <v>6</v>
      </c>
      <c r="H6" s="17" t="s">
        <v>7</v>
      </c>
      <c r="I6" s="17" t="s">
        <v>8</v>
      </c>
      <c r="J6" s="17" t="s">
        <v>15</v>
      </c>
      <c r="K6" s="17" t="s">
        <v>18</v>
      </c>
      <c r="L6" s="17" t="s">
        <v>19</v>
      </c>
      <c r="M6" s="17" t="s">
        <v>9</v>
      </c>
      <c r="N6" s="17" t="s">
        <v>10</v>
      </c>
      <c r="O6" s="17" t="s">
        <v>11</v>
      </c>
      <c r="P6" s="17" t="s">
        <v>23</v>
      </c>
      <c r="Q6" s="17" t="s">
        <v>20</v>
      </c>
      <c r="R6" s="17" t="s">
        <v>16</v>
      </c>
    </row>
    <row r="7" spans="1:18" x14ac:dyDescent="0.3">
      <c r="A7" s="9" t="s">
        <v>12</v>
      </c>
      <c r="B7" s="20">
        <v>0.5</v>
      </c>
      <c r="C7" s="10"/>
      <c r="D7" s="10"/>
      <c r="E7" s="10"/>
      <c r="F7" s="10" t="e">
        <f>C7/D7</f>
        <v>#DIV/0!</v>
      </c>
      <c r="G7" s="11">
        <v>1</v>
      </c>
      <c r="H7" s="11">
        <v>1</v>
      </c>
      <c r="I7" s="12">
        <v>1</v>
      </c>
      <c r="J7" s="11">
        <v>1</v>
      </c>
      <c r="K7" s="13" t="e">
        <f>1.5*SQRT(1/E7)</f>
        <v>#DIV/0!</v>
      </c>
      <c r="L7" s="13" t="e">
        <f>SQRT(1/D7)</f>
        <v>#DIV/0!</v>
      </c>
      <c r="M7" s="14" t="e">
        <f>-C7+$D$4*($F$7)*D7</f>
        <v>#DIV/0!</v>
      </c>
      <c r="N7" s="11" t="e">
        <f>M7/$M$7</f>
        <v>#DIV/0!</v>
      </c>
      <c r="O7" s="13" t="e">
        <f>SQRT((C7*K7)^2 +$D$4^2*$F$7^2*(D7*L7)^2)/M7</f>
        <v>#DIV/0!</v>
      </c>
      <c r="P7" s="13"/>
      <c r="Q7" s="9"/>
      <c r="R7" s="9"/>
    </row>
    <row r="8" spans="1:18" x14ac:dyDescent="0.3">
      <c r="A8" s="9" t="s">
        <v>13</v>
      </c>
      <c r="B8" s="21">
        <v>0.25</v>
      </c>
      <c r="C8" s="10"/>
      <c r="D8" s="10"/>
      <c r="E8" s="10"/>
      <c r="F8" s="10" t="e">
        <f>C8/D8</f>
        <v>#DIV/0!</v>
      </c>
      <c r="G8" s="11" t="e">
        <f>C8*$B$7/($C$7*$B8)</f>
        <v>#DIV/0!</v>
      </c>
      <c r="H8" s="11" t="e">
        <f>D8*$B$7/($D$7*$B8)</f>
        <v>#DIV/0!</v>
      </c>
      <c r="I8" s="12" t="e">
        <f>E8*$B$7/($E$7*$B8)</f>
        <v>#DIV/0!</v>
      </c>
      <c r="J8" s="11" t="e">
        <f>F8/($F$7)</f>
        <v>#DIV/0!</v>
      </c>
      <c r="K8" s="13" t="e">
        <f>1.5*SQRT(1/E8)</f>
        <v>#DIV/0!</v>
      </c>
      <c r="L8" s="13" t="e">
        <f t="shared" ref="L8:L9" si="0">SQRT(1/D8)</f>
        <v>#DIV/0!</v>
      </c>
      <c r="M8" s="14" t="e">
        <f>-C8+$D$4*($F$7)*D8</f>
        <v>#DIV/0!</v>
      </c>
      <c r="N8" s="11" t="e">
        <f>M8/$M$7*$B$7/B8</f>
        <v>#DIV/0!</v>
      </c>
      <c r="O8" s="13" t="e">
        <f>SQRT((C8*K8)^2 +$D$4^2*$F$7^2*(D8*L8)^2)/M8</f>
        <v>#DIV/0!</v>
      </c>
      <c r="P8" s="15" t="e">
        <f>(N8-$N$7)/SQRT(O8^2*N8^2/$N$7^2+$O$7^2)</f>
        <v>#DIV/0!</v>
      </c>
      <c r="Q8" s="16" t="e">
        <f>0.5*(1+ERF(P8/SQRT(2)))</f>
        <v>#DIV/0!</v>
      </c>
      <c r="R8" s="19" t="e">
        <f>IF(Q8&lt;D$3, IF(100% - Q8 &lt; D$3,"UNDEF", "NO!"), "YES!")</f>
        <v>#DIV/0!</v>
      </c>
    </row>
    <row r="9" spans="1:18" x14ac:dyDescent="0.3">
      <c r="A9" s="9" t="s">
        <v>14</v>
      </c>
      <c r="B9" s="20">
        <v>0.25</v>
      </c>
      <c r="C9" s="10"/>
      <c r="D9" s="10"/>
      <c r="E9" s="10"/>
      <c r="F9" s="10" t="e">
        <f>C9/D9</f>
        <v>#DIV/0!</v>
      </c>
      <c r="G9" s="11" t="e">
        <f>C9*$B$7/($C$7*$B9)</f>
        <v>#DIV/0!</v>
      </c>
      <c r="H9" s="11" t="e">
        <f>D9*$B$7/($D$7*$B9)</f>
        <v>#DIV/0!</v>
      </c>
      <c r="I9" s="12" t="e">
        <f>E9*$B$7/($E$7*$B9)</f>
        <v>#DIV/0!</v>
      </c>
      <c r="J9" s="11" t="e">
        <f>F9/($F$7)</f>
        <v>#DIV/0!</v>
      </c>
      <c r="K9" s="13" t="e">
        <f>1.5*SQRT(1/E9)</f>
        <v>#DIV/0!</v>
      </c>
      <c r="L9" s="13" t="e">
        <f t="shared" si="0"/>
        <v>#DIV/0!</v>
      </c>
      <c r="M9" s="14" t="e">
        <f>-C9+$D$4*($F$7)*D9</f>
        <v>#DIV/0!</v>
      </c>
      <c r="N9" s="11" t="e">
        <f>M9/$M$7*$B$7/B9</f>
        <v>#DIV/0!</v>
      </c>
      <c r="O9" s="13" t="e">
        <f>SQRT((C9*K9)^2 +$D$4^2*$F$7^2*(D9*L9)^2)/M9</f>
        <v>#DIV/0!</v>
      </c>
      <c r="P9" s="15" t="e">
        <f>(N9-$N$7)/SQRT(O9^2*N9^2/$N$7^2+$O$7^2)</f>
        <v>#DIV/0!</v>
      </c>
      <c r="Q9" s="16" t="e">
        <f>0.5*(1+ERF(P9/SQRT(2)))</f>
        <v>#DIV/0!</v>
      </c>
      <c r="R9" s="19" t="e">
        <f>IF(Q9&lt;D$3, IF(100% - Q9 &lt; D$3,"UNDEF", "NO!"), "YES!")</f>
        <v>#DIV/0!</v>
      </c>
    </row>
    <row r="12" spans="1:18" x14ac:dyDescent="0.3">
      <c r="J12" s="2"/>
    </row>
    <row r="17" spans="2:12" ht="16.8" x14ac:dyDescent="0.3">
      <c r="B17" s="3"/>
      <c r="C17" s="3"/>
      <c r="D17" s="3"/>
      <c r="E17" s="4"/>
      <c r="F17" s="4"/>
      <c r="G17" s="4"/>
      <c r="H17" s="3"/>
      <c r="I17" s="3"/>
      <c r="J17" s="3"/>
    </row>
    <row r="18" spans="2:12" x14ac:dyDescent="0.3">
      <c r="B18" s="5"/>
      <c r="C18" s="5"/>
      <c r="D18" s="5"/>
      <c r="E18" s="5"/>
      <c r="F18" s="5"/>
      <c r="G18" s="5"/>
      <c r="H18" s="5"/>
      <c r="I18" s="5"/>
      <c r="J18" s="5"/>
    </row>
    <row r="19" spans="2:12" ht="16.8" x14ac:dyDescent="0.3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2:12" ht="16.8" x14ac:dyDescent="0.3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16.8" x14ac:dyDescent="0.3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2:12" ht="16.8" x14ac:dyDescent="0.3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4" spans="2:12" x14ac:dyDescent="0.3">
      <c r="C24" s="8"/>
    </row>
  </sheetData>
  <mergeCells count="3">
    <mergeCell ref="B22:L22"/>
    <mergeCell ref="A3:C3"/>
    <mergeCell ref="A4:C4"/>
  </mergeCells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ab_experiment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Alexander Kulakov</cp:lastModifiedBy>
  <dcterms:created xsi:type="dcterms:W3CDTF">2019-10-04T14:31:57Z</dcterms:created>
  <dcterms:modified xsi:type="dcterms:W3CDTF">2019-12-12T11:45:04Z</dcterms:modified>
</cp:coreProperties>
</file>